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405" activeTab="1"/>
  </bookViews>
  <sheets>
    <sheet name="BS" sheetId="1" r:id="rId1"/>
    <sheet name="P&amp;L" sheetId="2" r:id="rId2"/>
    <sheet name="StatemtEquity" sheetId="3" r:id="rId3"/>
    <sheet name="CashFlow" sheetId="4" r:id="rId4"/>
  </sheets>
  <definedNames>
    <definedName name="_xlnm.Print_Area" localSheetId="0">'BS'!$A$1:$I$52</definedName>
    <definedName name="_xlnm.Print_Area" localSheetId="3">'CashFlow'!$A$1:$J$54</definedName>
    <definedName name="_xlnm.Print_Area" localSheetId="1">'P&amp;L'!$A$1:$H$51</definedName>
    <definedName name="_xlnm.Print_Area" localSheetId="2">'StatemtEquity'!$A$1:$I$54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<sst xmlns="http://schemas.openxmlformats.org/spreadsheetml/2006/main" count="170" uniqueCount="127">
  <si>
    <t>NIKKO ELECTRONICS BHD. (174076-U)</t>
  </si>
  <si>
    <t>Property, plant and equipment</t>
  </si>
  <si>
    <t>CURRENT ASSETS</t>
  </si>
  <si>
    <t>Inventories</t>
  </si>
  <si>
    <t>Receivables, deposits and prepayments</t>
  </si>
  <si>
    <t>Deposits, bank and cash balances</t>
  </si>
  <si>
    <t>Dividends payable</t>
  </si>
  <si>
    <t>Deferred taxation</t>
  </si>
  <si>
    <t>CAPITAL AND RESERVES</t>
  </si>
  <si>
    <t>Share capital</t>
  </si>
  <si>
    <t>Share premium</t>
  </si>
  <si>
    <t>Revaluation reserve</t>
  </si>
  <si>
    <t>Retained profits</t>
  </si>
  <si>
    <t>Treasury shares, at cost</t>
  </si>
  <si>
    <t>Shareholders' equity</t>
  </si>
  <si>
    <t>As at</t>
  </si>
  <si>
    <t>RM ' 000</t>
  </si>
  <si>
    <t>Net tangible assets per share (RM)</t>
  </si>
  <si>
    <t>AUDITED</t>
  </si>
  <si>
    <t>UNAUDITED</t>
  </si>
  <si>
    <t>Trade and other payables</t>
  </si>
  <si>
    <t>31/3/2005</t>
  </si>
  <si>
    <t xml:space="preserve"> 30/6/2005</t>
  </si>
  <si>
    <t>BS June 05 qtr (klse)</t>
  </si>
  <si>
    <t xml:space="preserve"> 11/8/2005</t>
  </si>
  <si>
    <t>NON-CURRENT ASSETS</t>
  </si>
  <si>
    <t>LESS: NON-CURRENT LIABILITIES</t>
  </si>
  <si>
    <t>NET CURRENT ASSETS</t>
  </si>
  <si>
    <t>Exchange fluctuation reserve</t>
  </si>
  <si>
    <t xml:space="preserve">Group </t>
  </si>
  <si>
    <t>Company</t>
  </si>
  <si>
    <t>Comparative</t>
  </si>
  <si>
    <t>3 Months</t>
  </si>
  <si>
    <t>Current Qtr</t>
  </si>
  <si>
    <t>Cumulative</t>
  </si>
  <si>
    <t>Ended</t>
  </si>
  <si>
    <t>Qtr ended</t>
  </si>
  <si>
    <t>To Date</t>
  </si>
  <si>
    <t>30/6/2005</t>
  </si>
  <si>
    <t>30/6/2004</t>
  </si>
  <si>
    <t>Sales</t>
  </si>
  <si>
    <t>Expenses excluding finance cost and tax</t>
  </si>
  <si>
    <t>Other operating income</t>
  </si>
  <si>
    <t>Profit / (loss) from operations</t>
  </si>
  <si>
    <t>Finance costs</t>
  </si>
  <si>
    <t>Taxation</t>
  </si>
  <si>
    <t>Minority interest</t>
  </si>
  <si>
    <t>-</t>
  </si>
  <si>
    <t xml:space="preserve">    -  Basic (sen)</t>
  </si>
  <si>
    <t xml:space="preserve">    -  Diluted (sen)</t>
  </si>
  <si>
    <t>N/A</t>
  </si>
  <si>
    <t>Inc stat June 05-klse</t>
  </si>
  <si>
    <t>LESS:  CURRENT LIABILITIES</t>
  </si>
  <si>
    <t>Individual Quarter</t>
  </si>
  <si>
    <t>Cumulative Quarter</t>
  </si>
  <si>
    <t>Profit / (loss) before taxation</t>
  </si>
  <si>
    <t>Profit / (loss) after taxation</t>
  </si>
  <si>
    <t>Net profit / (loss) for the period</t>
  </si>
  <si>
    <t>Earnings / (loss) per share</t>
  </si>
  <si>
    <t>UNAUDITED CONDENSED CONSOLIDATED INCOME STATEMENTS</t>
  </si>
  <si>
    <t>FOR THE FIRST QUARTER ENDED 30 JUNE 2005</t>
  </si>
  <si>
    <t xml:space="preserve">UNAUDITED CONDENSED CONSOLIDATED BALANCE SHEETS </t>
  </si>
  <si>
    <t>UNAUDITED CONDENSED CONSOLIDATED STATEMENT OF CHANGES IN EQUITY</t>
  </si>
  <si>
    <t>Distributable</t>
  </si>
  <si>
    <t>Revaluation</t>
  </si>
  <si>
    <t xml:space="preserve">Share </t>
  </si>
  <si>
    <t>Treasury</t>
  </si>
  <si>
    <t>Share</t>
  </si>
  <si>
    <t>and other</t>
  </si>
  <si>
    <t>Retained</t>
  </si>
  <si>
    <t>capital</t>
  </si>
  <si>
    <t>premium</t>
  </si>
  <si>
    <t>reserves</t>
  </si>
  <si>
    <t>Total</t>
  </si>
  <si>
    <t>Options exercised</t>
  </si>
  <si>
    <t>Revaluation surplus</t>
  </si>
  <si>
    <t>Deferred tax liability</t>
  </si>
  <si>
    <t xml:space="preserve">Net gain not recognised in </t>
  </si>
  <si>
    <t xml:space="preserve">  income statement</t>
  </si>
  <si>
    <t xml:space="preserve">Net profit after tax </t>
  </si>
  <si>
    <t>Net loss for the period</t>
  </si>
  <si>
    <t>Statement of Equity - June 05 (No. 1)</t>
  </si>
  <si>
    <t>(The Condensed Consolidated Income Statements should be read in conjunction with the Annual Financial Report for the year ended 31 March 2005)</t>
  </si>
  <si>
    <t>shares</t>
  </si>
  <si>
    <t>Profits</t>
  </si>
  <si>
    <t>At 1 April 2004</t>
  </si>
  <si>
    <t xml:space="preserve">Dividend in respect of the fifteen </t>
  </si>
  <si>
    <t>At 31 March 2005</t>
  </si>
  <si>
    <t>At 30 June 2005</t>
  </si>
  <si>
    <t>(The Condensed Balance Sheet should be read in conjunction with the Annual Financial Report for the year ended 31 March 2005.)</t>
  </si>
  <si>
    <t>3 months</t>
  </si>
  <si>
    <t>ended</t>
  </si>
  <si>
    <t>Provision for taxation</t>
  </si>
  <si>
    <t>Interest income</t>
  </si>
  <si>
    <t xml:space="preserve"> </t>
  </si>
  <si>
    <t>Receivables</t>
  </si>
  <si>
    <t xml:space="preserve">Payables </t>
  </si>
  <si>
    <t>Interest paid</t>
  </si>
  <si>
    <t>Net operating cash flow</t>
  </si>
  <si>
    <t>Interest received</t>
  </si>
  <si>
    <t>Net change in bank borrowings</t>
  </si>
  <si>
    <t>Dividend paid</t>
  </si>
  <si>
    <t>Net change in cash and cash equivalents</t>
  </si>
  <si>
    <t>Cash and cash equivalents at beginning of period</t>
  </si>
  <si>
    <t>Cash and cash equivalents at end of period</t>
  </si>
  <si>
    <t>Cash and cash equivalents comprise :-</t>
  </si>
  <si>
    <t xml:space="preserve">   Deposits, cash and bank balances</t>
  </si>
  <si>
    <t xml:space="preserve">   Bank overdraft</t>
  </si>
  <si>
    <t>Cash flow state - June 05 (klse) - No.1</t>
  </si>
  <si>
    <t>(The Condensed Consolidated Statement of Changes in Equity should be read in conjunction with the Annual Financial Report for the year ended 31 March 2005)</t>
  </si>
  <si>
    <t xml:space="preserve">  months ended 31 March 2004</t>
  </si>
  <si>
    <t>OPERATING CASH FLOWS</t>
  </si>
  <si>
    <t>INVESTING CASH FLOWS</t>
  </si>
  <si>
    <t>FINANCING CASH FLOWS</t>
  </si>
  <si>
    <t>(The Condensed Consolidated Cash Flow Statement should be read in conjunction with the Annual Financial Report for the year ended 31 March 2005)</t>
  </si>
  <si>
    <t>Net profit / (loss) after taxation for the period</t>
  </si>
  <si>
    <t>Adjustments for :-</t>
  </si>
  <si>
    <t>Interest expense</t>
  </si>
  <si>
    <t>Net gain on disposal of plant and equipment</t>
  </si>
  <si>
    <t>Proceeds from disposal of plant and equipment</t>
  </si>
  <si>
    <t>Changes in working capital</t>
  </si>
  <si>
    <t>Purchase of property, plant and equipment</t>
  </si>
  <si>
    <t>Depreciation of property, plant and equipment</t>
  </si>
  <si>
    <t>UNAUDITED CONDENSED CONSOLIDATED CASH FLOW STATEMENTS</t>
  </si>
  <si>
    <t xml:space="preserve">  Non-Distributable  </t>
  </si>
  <si>
    <t>AS AT 30 JUNE 2005</t>
  </si>
  <si>
    <t>Bank overdraft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</si>
</sst>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;\(0\)"/>
    <numFmt numFmtId="175" formatCode="_(* #,##0.000_);_(* \(#,##0.000\);_(* &quot;-&quot;??_);_(@_)"/>
    <numFmt numFmtId="176" formatCode="_(* #,##0.0000_);_(* \(#,##0.0000\);_(* &quot;-&quot;??_);_(@_)"/>
    <numFmt numFmtId="177" formatCode="_(* #,##0.0_);_(* \(#,##0.0\);_(* &quot;-&quot;?_);_(@_)"/>
    <numFmt numFmtId="178" formatCode="0.0"/>
    <numFmt numFmtId="179" formatCode="0.00_);\(0.00\)"/>
    <numFmt numFmtId="180" formatCode="0.0_);\(0.0\)"/>
  </numFmts>
  <fonts count="13">
    <font>
      <sz val="10"/>
      <name val="Arial"/>
      <family val="0"/>
    </font>
    <font>
      <i/>
      <sz val="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i/>
      <sz val="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73" fontId="0" fillId="0" borderId="2" xfId="15" applyNumberFormat="1" applyFont="1" applyBorder="1" applyAlignment="1">
      <alignment horizontal="center"/>
    </xf>
    <xf numFmtId="173" fontId="0" fillId="0" borderId="2" xfId="15" applyNumberFormat="1" applyBorder="1" applyAlignment="1">
      <alignment/>
    </xf>
    <xf numFmtId="17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3" fontId="5" fillId="0" borderId="0" xfId="15" applyNumberFormat="1" applyFont="1" applyBorder="1" applyAlignment="1">
      <alignment/>
    </xf>
    <xf numFmtId="173" fontId="5" fillId="0" borderId="3" xfId="15" applyNumberFormat="1" applyFont="1" applyBorder="1" applyAlignment="1">
      <alignment/>
    </xf>
    <xf numFmtId="173" fontId="5" fillId="0" borderId="1" xfId="15" applyNumberFormat="1" applyFont="1" applyBorder="1" applyAlignment="1">
      <alignment/>
    </xf>
    <xf numFmtId="0" fontId="5" fillId="0" borderId="0" xfId="0" applyFont="1" applyAlignment="1">
      <alignment horizontal="right"/>
    </xf>
    <xf numFmtId="173" fontId="5" fillId="0" borderId="4" xfId="15" applyNumberFormat="1" applyFont="1" applyBorder="1" applyAlignment="1">
      <alignment/>
    </xf>
    <xf numFmtId="4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173" fontId="0" fillId="0" borderId="0" xfId="15" applyNumberFormat="1" applyBorder="1" applyAlignment="1">
      <alignment/>
    </xf>
    <xf numFmtId="3" fontId="0" fillId="0" borderId="0" xfId="0" applyNumberFormat="1" applyAlignment="1">
      <alignment/>
    </xf>
    <xf numFmtId="173" fontId="0" fillId="0" borderId="3" xfId="15" applyNumberFormat="1" applyBorder="1" applyAlignment="1">
      <alignment/>
    </xf>
    <xf numFmtId="173" fontId="0" fillId="0" borderId="0" xfId="15" applyNumberFormat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173" fontId="5" fillId="0" borderId="2" xfId="15" applyNumberFormat="1" applyFont="1" applyBorder="1" applyAlignment="1">
      <alignment/>
    </xf>
    <xf numFmtId="37" fontId="5" fillId="0" borderId="5" xfId="0" applyNumberFormat="1" applyFont="1" applyBorder="1" applyAlignment="1">
      <alignment/>
    </xf>
    <xf numFmtId="174" fontId="5" fillId="0" borderId="2" xfId="0" applyNumberFormat="1" applyFont="1" applyBorder="1" applyAlignment="1">
      <alignment/>
    </xf>
    <xf numFmtId="174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173" fontId="4" fillId="0" borderId="2" xfId="15" applyNumberFormat="1" applyFont="1" applyBorder="1" applyAlignment="1">
      <alignment/>
    </xf>
    <xf numFmtId="173" fontId="4" fillId="0" borderId="5" xfId="15" applyNumberFormat="1" applyFont="1" applyBorder="1" applyAlignment="1">
      <alignment/>
    </xf>
    <xf numFmtId="173" fontId="5" fillId="0" borderId="5" xfId="15" applyNumberFormat="1" applyFont="1" applyBorder="1" applyAlignment="1">
      <alignment/>
    </xf>
    <xf numFmtId="0" fontId="5" fillId="0" borderId="6" xfId="0" applyFont="1" applyBorder="1" applyAlignment="1">
      <alignment/>
    </xf>
    <xf numFmtId="173" fontId="4" fillId="0" borderId="2" xfId="0" applyNumberFormat="1" applyFont="1" applyBorder="1" applyAlignment="1">
      <alignment/>
    </xf>
    <xf numFmtId="173" fontId="4" fillId="0" borderId="5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73" fontId="4" fillId="0" borderId="8" xfId="0" applyNumberFormat="1" applyFont="1" applyBorder="1" applyAlignment="1">
      <alignment/>
    </xf>
    <xf numFmtId="173" fontId="4" fillId="0" borderId="9" xfId="0" applyNumberFormat="1" applyFont="1" applyBorder="1" applyAlignment="1">
      <alignment/>
    </xf>
    <xf numFmtId="179" fontId="5" fillId="0" borderId="2" xfId="0" applyNumberFormat="1" applyFont="1" applyBorder="1" applyAlignment="1">
      <alignment/>
    </xf>
    <xf numFmtId="179" fontId="5" fillId="0" borderId="5" xfId="0" applyNumberFormat="1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3" fontId="0" fillId="0" borderId="1" xfId="15" applyNumberFormat="1" applyBorder="1" applyAlignment="1">
      <alignment/>
    </xf>
    <xf numFmtId="173" fontId="0" fillId="0" borderId="10" xfId="15" applyNumberFormat="1" applyBorder="1" applyAlignment="1">
      <alignment/>
    </xf>
    <xf numFmtId="173" fontId="0" fillId="0" borderId="11" xfId="15" applyNumberFormat="1" applyBorder="1" applyAlignment="1">
      <alignment/>
    </xf>
    <xf numFmtId="173" fontId="0" fillId="0" borderId="12" xfId="15" applyNumberFormat="1" applyBorder="1" applyAlignment="1">
      <alignment/>
    </xf>
    <xf numFmtId="173" fontId="0" fillId="0" borderId="4" xfId="15" applyNumberFormat="1" applyBorder="1" applyAlignment="1">
      <alignment/>
    </xf>
    <xf numFmtId="0" fontId="0" fillId="0" borderId="0" xfId="0" applyAlignment="1">
      <alignment vertical="center"/>
    </xf>
    <xf numFmtId="173" fontId="0" fillId="0" borderId="6" xfId="15" applyNumberFormat="1" applyBorder="1" applyAlignment="1">
      <alignment vertical="center"/>
    </xf>
    <xf numFmtId="173" fontId="0" fillId="0" borderId="1" xfId="15" applyNumberFormat="1" applyBorder="1" applyAlignment="1">
      <alignment vertical="center"/>
    </xf>
    <xf numFmtId="173" fontId="0" fillId="0" borderId="7" xfId="15" applyNumberFormat="1" applyBorder="1" applyAlignment="1">
      <alignment vertical="center"/>
    </xf>
    <xf numFmtId="173" fontId="0" fillId="0" borderId="0" xfId="15" applyNumberFormat="1" applyFont="1" applyAlignment="1">
      <alignment/>
    </xf>
    <xf numFmtId="173" fontId="0" fillId="0" borderId="0" xfId="0" applyNumberFormat="1" applyBorder="1" applyAlignment="1">
      <alignment/>
    </xf>
    <xf numFmtId="0" fontId="12" fillId="0" borderId="0" xfId="0" applyFont="1" applyAlignment="1">
      <alignment/>
    </xf>
    <xf numFmtId="180" fontId="6" fillId="0" borderId="0" xfId="0" applyNumberFormat="1" applyFont="1" applyAlignment="1">
      <alignment horizontal="center"/>
    </xf>
    <xf numFmtId="173" fontId="0" fillId="0" borderId="0" xfId="15" applyNumberFormat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SheetLayoutView="100" workbookViewId="0" topLeftCell="A1">
      <selection activeCell="I1" sqref="I1"/>
    </sheetView>
  </sheetViews>
  <sheetFormatPr defaultColWidth="9.140625" defaultRowHeight="12.75"/>
  <cols>
    <col min="1" max="1" width="5.57421875" style="0" customWidth="1"/>
    <col min="7" max="7" width="12.421875" style="0" customWidth="1"/>
    <col min="8" max="8" width="11.57421875" style="0" customWidth="1"/>
    <col min="9" max="9" width="10.7109375" style="0" customWidth="1"/>
  </cols>
  <sheetData>
    <row r="1" spans="1:9" ht="15.75">
      <c r="A1" s="6" t="s">
        <v>0</v>
      </c>
      <c r="I1" s="5"/>
    </row>
    <row r="2" ht="14.25">
      <c r="A2" s="7"/>
    </row>
    <row r="3" ht="15">
      <c r="A3" s="6" t="s">
        <v>61</v>
      </c>
    </row>
    <row r="4" ht="15">
      <c r="A4" s="6" t="s">
        <v>125</v>
      </c>
    </row>
    <row r="5" ht="15">
      <c r="A5" s="6"/>
    </row>
    <row r="6" ht="15">
      <c r="A6" s="6"/>
    </row>
    <row r="7" spans="1:9" ht="15">
      <c r="A7" s="6"/>
      <c r="B7" s="7"/>
      <c r="C7" s="7"/>
      <c r="D7" s="7"/>
      <c r="E7" s="7"/>
      <c r="F7" s="7"/>
      <c r="G7" s="22"/>
      <c r="H7" s="87" t="s">
        <v>18</v>
      </c>
      <c r="I7" s="88"/>
    </row>
    <row r="8" spans="1:9" ht="15">
      <c r="A8" s="7"/>
      <c r="B8" s="7"/>
      <c r="C8" s="7"/>
      <c r="D8" s="7"/>
      <c r="E8" s="7"/>
      <c r="F8" s="7"/>
      <c r="G8" s="23" t="s">
        <v>19</v>
      </c>
      <c r="H8" s="23" t="s">
        <v>29</v>
      </c>
      <c r="I8" s="23" t="s">
        <v>30</v>
      </c>
    </row>
    <row r="9" spans="1:9" ht="15">
      <c r="A9" s="7"/>
      <c r="B9" s="7"/>
      <c r="C9" s="7"/>
      <c r="D9" s="7"/>
      <c r="E9" s="7"/>
      <c r="F9" s="7"/>
      <c r="G9" s="23" t="s">
        <v>15</v>
      </c>
      <c r="H9" s="23" t="s">
        <v>15</v>
      </c>
      <c r="I9" s="23" t="s">
        <v>15</v>
      </c>
    </row>
    <row r="10" spans="1:9" ht="15">
      <c r="A10" s="7"/>
      <c r="B10" s="7"/>
      <c r="C10" s="7"/>
      <c r="D10" s="7"/>
      <c r="E10" s="7"/>
      <c r="F10" s="7"/>
      <c r="G10" s="24" t="s">
        <v>22</v>
      </c>
      <c r="H10" s="24" t="s">
        <v>21</v>
      </c>
      <c r="I10" s="24" t="s">
        <v>21</v>
      </c>
    </row>
    <row r="11" spans="1:9" ht="14.25">
      <c r="A11" s="7"/>
      <c r="B11" s="7"/>
      <c r="C11" s="7"/>
      <c r="D11" s="7"/>
      <c r="E11" s="7"/>
      <c r="F11" s="7"/>
      <c r="G11" s="25" t="s">
        <v>16</v>
      </c>
      <c r="H11" s="25" t="s">
        <v>16</v>
      </c>
      <c r="I11" s="25" t="s">
        <v>16</v>
      </c>
    </row>
    <row r="12" spans="1:9" ht="15">
      <c r="A12" s="6" t="s">
        <v>25</v>
      </c>
      <c r="B12" s="7"/>
      <c r="C12" s="7"/>
      <c r="D12" s="7"/>
      <c r="E12" s="7"/>
      <c r="F12" s="7"/>
      <c r="G12" s="26"/>
      <c r="H12" s="26"/>
      <c r="I12" s="26"/>
    </row>
    <row r="13" spans="1:9" ht="14.25">
      <c r="A13" s="7" t="s">
        <v>1</v>
      </c>
      <c r="B13" s="7"/>
      <c r="C13" s="7"/>
      <c r="D13" s="7"/>
      <c r="E13" s="7"/>
      <c r="F13" s="7"/>
      <c r="G13" s="27">
        <v>70498</v>
      </c>
      <c r="H13" s="27">
        <v>67958</v>
      </c>
      <c r="I13" s="27">
        <v>67876</v>
      </c>
    </row>
    <row r="14" spans="1:9" ht="14.25">
      <c r="A14" s="7"/>
      <c r="B14" s="7"/>
      <c r="C14" s="7"/>
      <c r="D14" s="7"/>
      <c r="E14" s="7"/>
      <c r="F14" s="7"/>
      <c r="G14" s="27"/>
      <c r="H14" s="27"/>
      <c r="I14" s="27"/>
    </row>
    <row r="15" spans="1:9" ht="14.25">
      <c r="A15" s="7"/>
      <c r="B15" s="7"/>
      <c r="C15" s="7"/>
      <c r="D15" s="7"/>
      <c r="E15" s="7"/>
      <c r="F15" s="7"/>
      <c r="G15" s="28">
        <f>SUM(G13:G14)</f>
        <v>70498</v>
      </c>
      <c r="H15" s="28">
        <f>SUM(H13:H14)</f>
        <v>67958</v>
      </c>
      <c r="I15" s="28">
        <f>SUM(I13:I14)</f>
        <v>67876</v>
      </c>
    </row>
    <row r="16" spans="1:9" ht="14.25">
      <c r="A16" s="7"/>
      <c r="B16" s="7"/>
      <c r="C16" s="7"/>
      <c r="D16" s="7"/>
      <c r="E16" s="7"/>
      <c r="F16" s="7"/>
      <c r="G16" s="27"/>
      <c r="H16" s="27"/>
      <c r="I16" s="27"/>
    </row>
    <row r="17" spans="1:9" ht="15">
      <c r="A17" s="6" t="s">
        <v>2</v>
      </c>
      <c r="B17" s="7"/>
      <c r="C17" s="7"/>
      <c r="D17" s="7"/>
      <c r="E17" s="7"/>
      <c r="F17" s="7"/>
      <c r="G17" s="27"/>
      <c r="H17" s="27"/>
      <c r="I17" s="27"/>
    </row>
    <row r="18" spans="1:9" ht="14.25">
      <c r="A18" s="7" t="s">
        <v>3</v>
      </c>
      <c r="B18" s="7"/>
      <c r="C18" s="7"/>
      <c r="D18" s="7"/>
      <c r="E18" s="7"/>
      <c r="F18" s="7"/>
      <c r="G18" s="27">
        <v>71747</v>
      </c>
      <c r="H18" s="27">
        <v>48856</v>
      </c>
      <c r="I18" s="27">
        <v>48649</v>
      </c>
    </row>
    <row r="19" spans="1:9" ht="14.25">
      <c r="A19" s="7" t="s">
        <v>4</v>
      </c>
      <c r="B19" s="7"/>
      <c r="C19" s="7"/>
      <c r="D19" s="7"/>
      <c r="E19" s="7"/>
      <c r="F19" s="7"/>
      <c r="G19" s="27">
        <v>43216</v>
      </c>
      <c r="H19" s="27">
        <v>28869</v>
      </c>
      <c r="I19" s="27">
        <v>36867</v>
      </c>
    </row>
    <row r="20" spans="1:9" ht="14.25">
      <c r="A20" s="7" t="s">
        <v>5</v>
      </c>
      <c r="B20" s="7"/>
      <c r="C20" s="7"/>
      <c r="D20" s="7"/>
      <c r="E20" s="7"/>
      <c r="F20" s="7"/>
      <c r="G20" s="27">
        <v>17301</v>
      </c>
      <c r="H20" s="27">
        <v>36786</v>
      </c>
      <c r="I20" s="27">
        <v>31458</v>
      </c>
    </row>
    <row r="21" spans="1:9" ht="14.25">
      <c r="A21" s="7"/>
      <c r="B21" s="7"/>
      <c r="C21" s="7"/>
      <c r="D21" s="7"/>
      <c r="E21" s="7"/>
      <c r="F21" s="7"/>
      <c r="G21" s="28">
        <f>SUM(G18:G20)</f>
        <v>132264</v>
      </c>
      <c r="H21" s="28">
        <f>SUM(H18:H20)</f>
        <v>114511</v>
      </c>
      <c r="I21" s="28">
        <f>SUM(I18:I20)</f>
        <v>116974</v>
      </c>
    </row>
    <row r="22" spans="1:9" ht="14.25">
      <c r="A22" s="7"/>
      <c r="B22" s="7"/>
      <c r="C22" s="7"/>
      <c r="D22" s="7"/>
      <c r="E22" s="7"/>
      <c r="F22" s="7"/>
      <c r="G22" s="27"/>
      <c r="H22" s="27"/>
      <c r="I22" s="27"/>
    </row>
    <row r="23" spans="1:9" ht="15">
      <c r="A23" s="6" t="s">
        <v>52</v>
      </c>
      <c r="B23" s="7"/>
      <c r="C23" s="7"/>
      <c r="D23" s="7"/>
      <c r="E23" s="7"/>
      <c r="F23" s="7"/>
      <c r="G23" s="27"/>
      <c r="H23" s="27"/>
      <c r="I23" s="27"/>
    </row>
    <row r="24" spans="1:9" ht="14.25">
      <c r="A24" s="7" t="s">
        <v>20</v>
      </c>
      <c r="B24" s="7"/>
      <c r="C24" s="7"/>
      <c r="D24" s="7"/>
      <c r="E24" s="7"/>
      <c r="F24" s="7"/>
      <c r="G24" s="27">
        <v>38864</v>
      </c>
      <c r="H24" s="27">
        <v>21047</v>
      </c>
      <c r="I24" s="27">
        <v>20141</v>
      </c>
    </row>
    <row r="25" spans="1:9" ht="14.25">
      <c r="A25" s="7" t="s">
        <v>126</v>
      </c>
      <c r="B25" s="7"/>
      <c r="C25" s="7"/>
      <c r="D25" s="7"/>
      <c r="E25" s="7"/>
      <c r="F25" s="7"/>
      <c r="G25" s="27">
        <v>500</v>
      </c>
      <c r="H25" s="27">
        <v>0</v>
      </c>
      <c r="I25" s="27">
        <v>0</v>
      </c>
    </row>
    <row r="26" spans="1:9" ht="14.25">
      <c r="A26" s="7" t="s">
        <v>6</v>
      </c>
      <c r="B26" s="7"/>
      <c r="C26" s="7"/>
      <c r="D26" s="7"/>
      <c r="E26" s="7"/>
      <c r="F26" s="7"/>
      <c r="G26" s="27">
        <v>67</v>
      </c>
      <c r="H26" s="27">
        <v>69</v>
      </c>
      <c r="I26" s="27">
        <v>69</v>
      </c>
    </row>
    <row r="27" spans="1:9" ht="14.25">
      <c r="A27" s="7"/>
      <c r="B27" s="7"/>
      <c r="C27" s="7"/>
      <c r="D27" s="7"/>
      <c r="E27" s="7"/>
      <c r="F27" s="7"/>
      <c r="G27" s="28">
        <f>SUM(G24:G26)</f>
        <v>39431</v>
      </c>
      <c r="H27" s="28">
        <f>SUM(H24:H26)</f>
        <v>21116</v>
      </c>
      <c r="I27" s="28">
        <f>SUM(I24:I26)</f>
        <v>20210</v>
      </c>
    </row>
    <row r="28" spans="1:9" ht="14.25">
      <c r="A28" s="7"/>
      <c r="B28" s="7"/>
      <c r="C28" s="7"/>
      <c r="D28" s="7"/>
      <c r="E28" s="7"/>
      <c r="F28" s="7"/>
      <c r="G28" s="27"/>
      <c r="H28" s="27"/>
      <c r="I28" s="27"/>
    </row>
    <row r="29" spans="1:9" ht="15">
      <c r="A29" s="6" t="s">
        <v>27</v>
      </c>
      <c r="B29" s="7"/>
      <c r="C29" s="7"/>
      <c r="D29" s="7"/>
      <c r="E29" s="7"/>
      <c r="F29" s="7"/>
      <c r="G29" s="29">
        <f>SUM(G21-G27)</f>
        <v>92833</v>
      </c>
      <c r="H29" s="29">
        <f>SUM(H21-H27)</f>
        <v>93395</v>
      </c>
      <c r="I29" s="29">
        <f>SUM(I21-I27)</f>
        <v>96764</v>
      </c>
    </row>
    <row r="30" spans="1:9" ht="14.25">
      <c r="A30" s="7"/>
      <c r="B30" s="7"/>
      <c r="C30" s="7"/>
      <c r="D30" s="7"/>
      <c r="E30" s="7"/>
      <c r="F30" s="7"/>
      <c r="G30" s="27"/>
      <c r="H30" s="27"/>
      <c r="I30" s="27"/>
    </row>
    <row r="31" spans="1:9" ht="15">
      <c r="A31" s="6" t="s">
        <v>26</v>
      </c>
      <c r="B31" s="7"/>
      <c r="C31" s="7"/>
      <c r="D31" s="7"/>
      <c r="E31" s="7"/>
      <c r="F31" s="7"/>
      <c r="G31" s="27"/>
      <c r="H31" s="27"/>
      <c r="I31" s="27"/>
    </row>
    <row r="32" spans="1:9" ht="14.25">
      <c r="A32" s="7" t="s">
        <v>7</v>
      </c>
      <c r="B32" s="7"/>
      <c r="C32" s="7"/>
      <c r="D32" s="7"/>
      <c r="E32" s="30"/>
      <c r="F32" s="30"/>
      <c r="G32" s="27">
        <v>6372</v>
      </c>
      <c r="H32" s="27">
        <v>6372</v>
      </c>
      <c r="I32" s="27">
        <v>6372</v>
      </c>
    </row>
    <row r="33" spans="1:9" ht="14.25">
      <c r="A33" s="7"/>
      <c r="B33" s="7"/>
      <c r="C33" s="7"/>
      <c r="D33" s="7"/>
      <c r="E33" s="7"/>
      <c r="F33" s="7"/>
      <c r="G33" s="27"/>
      <c r="H33" s="27"/>
      <c r="I33" s="27"/>
    </row>
    <row r="34" spans="1:9" ht="15" thickBot="1">
      <c r="A34" s="7"/>
      <c r="B34" s="7"/>
      <c r="C34" s="7"/>
      <c r="D34" s="7"/>
      <c r="E34" s="7"/>
      <c r="F34" s="7"/>
      <c r="G34" s="31">
        <f>SUM(G15+G29-G32)</f>
        <v>156959</v>
      </c>
      <c r="H34" s="31">
        <f>SUM(H15+H29-H32)</f>
        <v>154981</v>
      </c>
      <c r="I34" s="31">
        <f>SUM(I15+I29-I32)</f>
        <v>158268</v>
      </c>
    </row>
    <row r="35" spans="1:9" ht="15" thickTop="1">
      <c r="A35" s="7"/>
      <c r="B35" s="7"/>
      <c r="C35" s="7"/>
      <c r="D35" s="7"/>
      <c r="E35" s="7"/>
      <c r="F35" s="7"/>
      <c r="G35" s="27"/>
      <c r="H35" s="27"/>
      <c r="I35" s="27"/>
    </row>
    <row r="36" spans="1:9" ht="15">
      <c r="A36" s="6" t="s">
        <v>8</v>
      </c>
      <c r="B36" s="7"/>
      <c r="C36" s="7"/>
      <c r="D36" s="7"/>
      <c r="E36" s="7"/>
      <c r="F36" s="7"/>
      <c r="G36" s="27"/>
      <c r="H36" s="27"/>
      <c r="I36" s="27"/>
    </row>
    <row r="37" spans="1:9" ht="14.25">
      <c r="A37" s="7" t="s">
        <v>9</v>
      </c>
      <c r="B37" s="7"/>
      <c r="C37" s="7"/>
      <c r="D37" s="7"/>
      <c r="E37" s="7"/>
      <c r="F37" s="7"/>
      <c r="G37" s="27">
        <v>99269</v>
      </c>
      <c r="H37" s="27">
        <v>99269</v>
      </c>
      <c r="I37" s="27">
        <v>99269</v>
      </c>
    </row>
    <row r="38" spans="1:9" ht="14.25">
      <c r="A38" s="7" t="s">
        <v>10</v>
      </c>
      <c r="B38" s="7"/>
      <c r="C38" s="7"/>
      <c r="D38" s="7"/>
      <c r="E38" s="7"/>
      <c r="F38" s="7"/>
      <c r="G38" s="27">
        <v>17445</v>
      </c>
      <c r="H38" s="27">
        <v>17445</v>
      </c>
      <c r="I38" s="27">
        <v>17445</v>
      </c>
    </row>
    <row r="39" spans="1:9" ht="14.25">
      <c r="A39" s="7" t="s">
        <v>11</v>
      </c>
      <c r="B39" s="7"/>
      <c r="C39" s="7"/>
      <c r="D39" s="7"/>
      <c r="E39" s="7"/>
      <c r="F39" s="7"/>
      <c r="G39" s="27">
        <v>4225</v>
      </c>
      <c r="H39" s="27">
        <v>4225</v>
      </c>
      <c r="I39" s="27">
        <v>4225</v>
      </c>
    </row>
    <row r="40" spans="1:9" ht="14.25">
      <c r="A40" s="7" t="s">
        <v>28</v>
      </c>
      <c r="B40" s="7"/>
      <c r="C40" s="7"/>
      <c r="D40" s="7"/>
      <c r="E40" s="7"/>
      <c r="F40" s="7"/>
      <c r="G40" s="27">
        <v>0</v>
      </c>
      <c r="H40" s="27">
        <v>334</v>
      </c>
      <c r="I40" s="27">
        <v>0</v>
      </c>
    </row>
    <row r="41" spans="1:9" ht="14.25">
      <c r="A41" s="7" t="s">
        <v>12</v>
      </c>
      <c r="B41" s="7"/>
      <c r="C41" s="7"/>
      <c r="D41" s="7"/>
      <c r="E41" s="30"/>
      <c r="F41" s="30"/>
      <c r="G41" s="27">
        <v>36126</v>
      </c>
      <c r="H41" s="27">
        <v>33814</v>
      </c>
      <c r="I41" s="27">
        <v>37435</v>
      </c>
    </row>
    <row r="42" spans="1:9" ht="14.25">
      <c r="A42" s="7" t="s">
        <v>13</v>
      </c>
      <c r="B42" s="7"/>
      <c r="C42" s="7"/>
      <c r="D42" s="7"/>
      <c r="E42" s="7"/>
      <c r="F42" s="7"/>
      <c r="G42" s="27">
        <v>-106</v>
      </c>
      <c r="H42" s="27">
        <v>-106</v>
      </c>
      <c r="I42" s="27">
        <v>-106</v>
      </c>
    </row>
    <row r="43" spans="1:9" ht="14.25">
      <c r="A43" s="7"/>
      <c r="B43" s="7"/>
      <c r="C43" s="7"/>
      <c r="D43" s="7"/>
      <c r="E43" s="7"/>
      <c r="F43" s="7"/>
      <c r="G43" s="27"/>
      <c r="H43" s="27"/>
      <c r="I43" s="27"/>
    </row>
    <row r="44" spans="1:9" ht="15" thickBot="1">
      <c r="A44" s="7" t="s">
        <v>14</v>
      </c>
      <c r="B44" s="7"/>
      <c r="C44" s="7"/>
      <c r="D44" s="7"/>
      <c r="E44" s="7"/>
      <c r="F44" s="7"/>
      <c r="G44" s="31">
        <f>SUM(G37:G42)</f>
        <v>156959</v>
      </c>
      <c r="H44" s="31">
        <f>SUM(H37:H42)</f>
        <v>154981</v>
      </c>
      <c r="I44" s="31">
        <f>SUM(I37:I42)</f>
        <v>158268</v>
      </c>
    </row>
    <row r="45" spans="1:9" ht="15" thickTop="1">
      <c r="A45" s="7"/>
      <c r="B45" s="7"/>
      <c r="C45" s="7"/>
      <c r="D45" s="7"/>
      <c r="E45" s="7"/>
      <c r="F45" s="7"/>
      <c r="G45" s="26"/>
      <c r="H45" s="26"/>
      <c r="I45" s="26"/>
    </row>
    <row r="46" spans="1:9" ht="14.25">
      <c r="A46" s="7" t="s">
        <v>17</v>
      </c>
      <c r="B46" s="7"/>
      <c r="C46" s="7"/>
      <c r="D46" s="7"/>
      <c r="E46" s="30"/>
      <c r="F46" s="30"/>
      <c r="G46" s="32">
        <f>SUM(G44/99269)</f>
        <v>1.5811481932929716</v>
      </c>
      <c r="H46" s="32">
        <f>SUM(H44/99269)</f>
        <v>1.5612225367435957</v>
      </c>
      <c r="I46" s="32">
        <f>SUM(I44/99269)</f>
        <v>1.5943345858223614</v>
      </c>
    </row>
    <row r="47" spans="1:9" ht="14.25">
      <c r="A47" s="7"/>
      <c r="B47" s="7"/>
      <c r="C47" s="7"/>
      <c r="D47" s="7"/>
      <c r="E47" s="7"/>
      <c r="F47" s="7"/>
      <c r="G47" s="26"/>
      <c r="H47" s="26"/>
      <c r="I47" s="7"/>
    </row>
    <row r="48" spans="1:9" ht="14.25">
      <c r="A48" s="7"/>
      <c r="B48" s="7"/>
      <c r="C48" s="7"/>
      <c r="D48" s="7"/>
      <c r="E48" s="7"/>
      <c r="F48" s="7"/>
      <c r="G48" s="7"/>
      <c r="H48" s="7"/>
      <c r="I48" s="7"/>
    </row>
    <row r="49" spans="1:9" ht="15" customHeight="1">
      <c r="A49" s="89" t="s">
        <v>89</v>
      </c>
      <c r="B49" s="89"/>
      <c r="C49" s="89"/>
      <c r="D49" s="89"/>
      <c r="E49" s="89"/>
      <c r="F49" s="89"/>
      <c r="G49" s="89"/>
      <c r="H49" s="89"/>
      <c r="I49" s="89"/>
    </row>
    <row r="50" spans="1:9" ht="15" customHeight="1">
      <c r="A50" s="89"/>
      <c r="B50" s="89"/>
      <c r="C50" s="89"/>
      <c r="D50" s="89"/>
      <c r="E50" s="89"/>
      <c r="F50" s="89"/>
      <c r="G50" s="89"/>
      <c r="H50" s="89"/>
      <c r="I50" s="89"/>
    </row>
    <row r="51" spans="1:9" ht="14.25">
      <c r="A51" s="7"/>
      <c r="B51" s="7"/>
      <c r="C51" s="7"/>
      <c r="D51" s="7"/>
      <c r="E51" s="7"/>
      <c r="F51" s="7"/>
      <c r="G51" s="7"/>
      <c r="H51" s="7"/>
      <c r="I51" s="7"/>
    </row>
    <row r="52" spans="1:9" ht="14.25">
      <c r="A52" s="7"/>
      <c r="B52" s="7"/>
      <c r="C52" s="7"/>
      <c r="D52" s="7"/>
      <c r="E52" s="7"/>
      <c r="F52" s="7"/>
      <c r="G52" s="7"/>
      <c r="H52" s="7"/>
      <c r="I52" s="7"/>
    </row>
    <row r="53" spans="1:9" ht="14.25">
      <c r="A53" s="7"/>
      <c r="B53" s="7"/>
      <c r="C53" s="7"/>
      <c r="D53" s="7"/>
      <c r="E53" s="7"/>
      <c r="F53" s="7"/>
      <c r="G53" s="7"/>
      <c r="H53" s="7"/>
      <c r="I53" s="7"/>
    </row>
    <row r="54" spans="1:9" ht="14.25">
      <c r="A54" s="7"/>
      <c r="B54" s="7"/>
      <c r="C54" s="7"/>
      <c r="D54" s="7"/>
      <c r="E54" s="7"/>
      <c r="F54" s="7"/>
      <c r="G54" s="7"/>
      <c r="H54" s="7"/>
      <c r="I54" s="7"/>
    </row>
    <row r="59" ht="12.75">
      <c r="A59" s="1" t="s">
        <v>23</v>
      </c>
    </row>
    <row r="60" ht="12.75">
      <c r="A60" s="4" t="s">
        <v>24</v>
      </c>
    </row>
  </sheetData>
  <mergeCells count="2">
    <mergeCell ref="H7:I7"/>
    <mergeCell ref="A49:I50"/>
  </mergeCells>
  <printOptions horizontalCentered="1"/>
  <pageMargins left="1" right="0.25" top="0.75" bottom="0.5" header="0.5" footer="0.5"/>
  <pageSetup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9">
      <selection activeCell="A42" sqref="A42:H43"/>
    </sheetView>
  </sheetViews>
  <sheetFormatPr defaultColWidth="9.140625" defaultRowHeight="12.75"/>
  <cols>
    <col min="4" max="4" width="11.140625" style="0" customWidth="1"/>
    <col min="5" max="8" width="12.7109375" style="0" customWidth="1"/>
    <col min="9" max="9" width="11.421875" style="0" customWidth="1"/>
  </cols>
  <sheetData>
    <row r="1" spans="1:8" s="12" customFormat="1" ht="15.75">
      <c r="A1" s="6" t="s">
        <v>0</v>
      </c>
      <c r="H1" s="13"/>
    </row>
    <row r="2" s="12" customFormat="1" ht="15">
      <c r="A2" s="6" t="s">
        <v>59</v>
      </c>
    </row>
    <row r="3" s="12" customFormat="1" ht="15">
      <c r="A3" s="6" t="s">
        <v>60</v>
      </c>
    </row>
    <row r="4" s="12" customFormat="1" ht="12.75">
      <c r="A4" s="2"/>
    </row>
    <row r="5" spans="1:9" s="12" customFormat="1" ht="15">
      <c r="A5" s="6"/>
      <c r="B5" s="7"/>
      <c r="C5" s="7"/>
      <c r="D5" s="7"/>
      <c r="E5" s="43"/>
      <c r="F5" s="7"/>
      <c r="G5" s="7"/>
      <c r="H5" s="7"/>
      <c r="I5" s="8"/>
    </row>
    <row r="6" spans="1:9" ht="15">
      <c r="A6" s="7"/>
      <c r="B6" s="7"/>
      <c r="C6" s="7"/>
      <c r="D6" s="7"/>
      <c r="E6" s="90" t="s">
        <v>53</v>
      </c>
      <c r="F6" s="91"/>
      <c r="G6" s="90" t="s">
        <v>54</v>
      </c>
      <c r="H6" s="91"/>
      <c r="I6" s="14"/>
    </row>
    <row r="7" spans="1:9" ht="15">
      <c r="A7" s="7"/>
      <c r="B7" s="7"/>
      <c r="C7" s="7"/>
      <c r="D7" s="7"/>
      <c r="E7" s="44"/>
      <c r="F7" s="35"/>
      <c r="G7" s="23"/>
      <c r="H7" s="35" t="s">
        <v>31</v>
      </c>
      <c r="I7" s="15"/>
    </row>
    <row r="8" spans="1:9" ht="15">
      <c r="A8" s="7"/>
      <c r="B8" s="7"/>
      <c r="C8" s="7"/>
      <c r="D8" s="7"/>
      <c r="E8" s="44"/>
      <c r="F8" s="35"/>
      <c r="G8" s="23" t="s">
        <v>32</v>
      </c>
      <c r="H8" s="35" t="s">
        <v>32</v>
      </c>
      <c r="I8" s="15"/>
    </row>
    <row r="9" spans="1:9" ht="15">
      <c r="A9" s="7"/>
      <c r="B9" s="7"/>
      <c r="C9" s="7"/>
      <c r="D9" s="7"/>
      <c r="E9" s="34" t="s">
        <v>33</v>
      </c>
      <c r="F9" s="35" t="s">
        <v>31</v>
      </c>
      <c r="G9" s="23" t="s">
        <v>34</v>
      </c>
      <c r="H9" s="35" t="s">
        <v>34</v>
      </c>
      <c r="I9" s="15"/>
    </row>
    <row r="10" spans="1:9" ht="15">
      <c r="A10" s="7"/>
      <c r="B10" s="7"/>
      <c r="C10" s="7"/>
      <c r="D10" s="7"/>
      <c r="E10" s="34" t="s">
        <v>35</v>
      </c>
      <c r="F10" s="35" t="s">
        <v>36</v>
      </c>
      <c r="G10" s="23" t="s">
        <v>37</v>
      </c>
      <c r="H10" s="35" t="s">
        <v>37</v>
      </c>
      <c r="I10" s="15"/>
    </row>
    <row r="11" spans="1:9" ht="15">
      <c r="A11" s="7"/>
      <c r="B11" s="7"/>
      <c r="C11" s="7"/>
      <c r="D11" s="7"/>
      <c r="E11" s="45" t="s">
        <v>38</v>
      </c>
      <c r="F11" s="46" t="s">
        <v>39</v>
      </c>
      <c r="G11" s="24" t="s">
        <v>38</v>
      </c>
      <c r="H11" s="46" t="s">
        <v>39</v>
      </c>
      <c r="I11" s="15"/>
    </row>
    <row r="12" spans="1:9" ht="14.25">
      <c r="A12" s="7"/>
      <c r="B12" s="7"/>
      <c r="C12" s="7"/>
      <c r="D12" s="7"/>
      <c r="E12" s="36" t="s">
        <v>16</v>
      </c>
      <c r="F12" s="37" t="s">
        <v>16</v>
      </c>
      <c r="G12" s="25" t="s">
        <v>16</v>
      </c>
      <c r="H12" s="37" t="s">
        <v>16</v>
      </c>
      <c r="I12" s="16"/>
    </row>
    <row r="13" spans="1:9" ht="14.25">
      <c r="A13" s="7"/>
      <c r="B13" s="7"/>
      <c r="C13" s="7"/>
      <c r="D13" s="7"/>
      <c r="E13" s="47"/>
      <c r="F13" s="48"/>
      <c r="G13" s="26"/>
      <c r="H13" s="48"/>
      <c r="I13" s="17"/>
    </row>
    <row r="14" spans="1:9" ht="14.25">
      <c r="A14" s="7" t="s">
        <v>40</v>
      </c>
      <c r="B14" s="7"/>
      <c r="C14" s="7"/>
      <c r="D14" s="7"/>
      <c r="E14" s="49">
        <v>22475</v>
      </c>
      <c r="F14" s="50">
        <v>27146</v>
      </c>
      <c r="G14" s="49">
        <v>22475</v>
      </c>
      <c r="H14" s="50">
        <v>27146</v>
      </c>
      <c r="I14" s="18"/>
    </row>
    <row r="15" spans="1:9" ht="14.25">
      <c r="A15" s="7"/>
      <c r="B15" s="7"/>
      <c r="C15" s="7"/>
      <c r="D15" s="7"/>
      <c r="E15" s="47"/>
      <c r="F15" s="48"/>
      <c r="G15" s="47"/>
      <c r="H15" s="48"/>
      <c r="I15" s="19"/>
    </row>
    <row r="16" spans="1:9" ht="14.25">
      <c r="A16" s="7" t="s">
        <v>41</v>
      </c>
      <c r="B16" s="7"/>
      <c r="C16" s="7"/>
      <c r="D16" s="7"/>
      <c r="E16" s="51">
        <v>-23958</v>
      </c>
      <c r="F16" s="52">
        <v>-20984</v>
      </c>
      <c r="G16" s="51">
        <v>-23958</v>
      </c>
      <c r="H16" s="52">
        <v>-20984</v>
      </c>
      <c r="I16" s="18"/>
    </row>
    <row r="17" spans="1:9" ht="14.25">
      <c r="A17" s="7"/>
      <c r="B17" s="7"/>
      <c r="C17" s="7"/>
      <c r="D17" s="7"/>
      <c r="E17" s="53"/>
      <c r="F17" s="48"/>
      <c r="G17" s="53"/>
      <c r="H17" s="48"/>
      <c r="I17" s="18"/>
    </row>
    <row r="18" spans="1:9" ht="14.25">
      <c r="A18" s="7" t="s">
        <v>42</v>
      </c>
      <c r="B18" s="7"/>
      <c r="C18" s="7"/>
      <c r="D18" s="7"/>
      <c r="E18" s="49">
        <v>178</v>
      </c>
      <c r="F18" s="48">
        <v>261</v>
      </c>
      <c r="G18" s="49">
        <v>178</v>
      </c>
      <c r="H18" s="48">
        <v>261</v>
      </c>
      <c r="I18" s="18"/>
    </row>
    <row r="19" spans="1:9" ht="14.25">
      <c r="A19" s="7"/>
      <c r="B19" s="7"/>
      <c r="C19" s="7"/>
      <c r="D19" s="7"/>
      <c r="E19" s="54"/>
      <c r="F19" s="55"/>
      <c r="G19" s="54"/>
      <c r="H19" s="55"/>
      <c r="I19" s="19"/>
    </row>
    <row r="20" spans="1:9" ht="18" customHeight="1">
      <c r="A20" s="6" t="s">
        <v>43</v>
      </c>
      <c r="B20" s="6"/>
      <c r="C20" s="6"/>
      <c r="D20" s="6"/>
      <c r="E20" s="56">
        <f>SUM(E14:E18)</f>
        <v>-1305</v>
      </c>
      <c r="F20" s="57">
        <f>SUM(F14:F18)</f>
        <v>6423</v>
      </c>
      <c r="G20" s="56">
        <f>SUM(G14:G18)</f>
        <v>-1305</v>
      </c>
      <c r="H20" s="57">
        <f>SUM(H14:H18)</f>
        <v>6423</v>
      </c>
      <c r="I20" s="18"/>
    </row>
    <row r="21" spans="1:9" ht="14.25">
      <c r="A21" s="7"/>
      <c r="B21" s="7"/>
      <c r="C21" s="7"/>
      <c r="D21" s="7"/>
      <c r="E21" s="53"/>
      <c r="F21" s="48"/>
      <c r="G21" s="53"/>
      <c r="H21" s="48"/>
      <c r="I21" s="17"/>
    </row>
    <row r="22" spans="1:9" ht="14.25">
      <c r="A22" s="7" t="s">
        <v>44</v>
      </c>
      <c r="B22" s="7"/>
      <c r="C22" s="7"/>
      <c r="D22" s="7"/>
      <c r="E22" s="51">
        <v>-4</v>
      </c>
      <c r="F22" s="58">
        <v>-63</v>
      </c>
      <c r="G22" s="51">
        <v>-4</v>
      </c>
      <c r="H22" s="58">
        <v>-63</v>
      </c>
      <c r="I22" s="20"/>
    </row>
    <row r="23" spans="1:9" ht="14.25">
      <c r="A23" s="7"/>
      <c r="B23" s="7"/>
      <c r="C23" s="7"/>
      <c r="D23" s="7"/>
      <c r="E23" s="54"/>
      <c r="F23" s="55"/>
      <c r="G23" s="54"/>
      <c r="H23" s="55"/>
      <c r="I23" s="17"/>
    </row>
    <row r="24" spans="1:9" ht="18" customHeight="1">
      <c r="A24" s="6" t="s">
        <v>55</v>
      </c>
      <c r="B24" s="6"/>
      <c r="C24" s="6"/>
      <c r="D24" s="6"/>
      <c r="E24" s="56">
        <f>SUM(E20:E23)</f>
        <v>-1309</v>
      </c>
      <c r="F24" s="57">
        <f>SUM(F20:F23)</f>
        <v>6360</v>
      </c>
      <c r="G24" s="56">
        <f>SUM(G20:G23)</f>
        <v>-1309</v>
      </c>
      <c r="H24" s="57">
        <f>SUM(H20:H23)</f>
        <v>6360</v>
      </c>
      <c r="I24" s="20"/>
    </row>
    <row r="25" spans="1:9" ht="14.25">
      <c r="A25" s="7"/>
      <c r="B25" s="7"/>
      <c r="C25" s="7"/>
      <c r="D25" s="7"/>
      <c r="E25" s="47"/>
      <c r="F25" s="48"/>
      <c r="G25" s="47"/>
      <c r="H25" s="48"/>
      <c r="I25" s="3"/>
    </row>
    <row r="26" spans="1:9" ht="14.25">
      <c r="A26" s="7" t="s">
        <v>45</v>
      </c>
      <c r="B26" s="7"/>
      <c r="C26" s="7"/>
      <c r="D26" s="7"/>
      <c r="E26" s="51">
        <v>0</v>
      </c>
      <c r="F26" s="58">
        <v>-593</v>
      </c>
      <c r="G26" s="51">
        <v>0</v>
      </c>
      <c r="H26" s="58">
        <v>-593</v>
      </c>
      <c r="I26" s="10"/>
    </row>
    <row r="27" spans="1:9" ht="14.25">
      <c r="A27" s="7"/>
      <c r="B27" s="7"/>
      <c r="C27" s="7"/>
      <c r="D27" s="7"/>
      <c r="E27" s="59"/>
      <c r="F27" s="55"/>
      <c r="G27" s="59"/>
      <c r="H27" s="55"/>
      <c r="I27" s="10"/>
    </row>
    <row r="28" spans="1:9" ht="18" customHeight="1">
      <c r="A28" s="6" t="s">
        <v>56</v>
      </c>
      <c r="B28" s="6"/>
      <c r="C28" s="6"/>
      <c r="D28" s="6"/>
      <c r="E28" s="60">
        <f>SUM(E24:E26)</f>
        <v>-1309</v>
      </c>
      <c r="F28" s="61">
        <f>SUM(F24:F26)</f>
        <v>5767</v>
      </c>
      <c r="G28" s="60">
        <f>SUM(G24:G26)</f>
        <v>-1309</v>
      </c>
      <c r="H28" s="61">
        <f>SUM(H24:H26)</f>
        <v>5767</v>
      </c>
      <c r="I28" s="10"/>
    </row>
    <row r="29" spans="1:9" ht="14.25">
      <c r="A29" s="7"/>
      <c r="B29" s="7"/>
      <c r="C29" s="7"/>
      <c r="D29" s="7"/>
      <c r="E29" s="47"/>
      <c r="F29" s="48"/>
      <c r="G29" s="47"/>
      <c r="H29" s="48"/>
      <c r="I29" s="3"/>
    </row>
    <row r="30" spans="1:9" ht="14.25">
      <c r="A30" s="7" t="s">
        <v>46</v>
      </c>
      <c r="B30" s="7"/>
      <c r="C30" s="7"/>
      <c r="D30" s="7"/>
      <c r="E30" s="62" t="s">
        <v>47</v>
      </c>
      <c r="F30" s="63" t="s">
        <v>47</v>
      </c>
      <c r="G30" s="62" t="s">
        <v>47</v>
      </c>
      <c r="H30" s="63" t="s">
        <v>47</v>
      </c>
      <c r="I30" s="10"/>
    </row>
    <row r="31" spans="1:9" ht="14.25">
      <c r="A31" s="7"/>
      <c r="B31" s="7"/>
      <c r="C31" s="7"/>
      <c r="D31" s="7"/>
      <c r="E31" s="59"/>
      <c r="F31" s="48"/>
      <c r="G31" s="59"/>
      <c r="H31" s="48"/>
      <c r="I31" s="3"/>
    </row>
    <row r="32" spans="1:9" ht="18" customHeight="1" thickBot="1">
      <c r="A32" s="6" t="s">
        <v>57</v>
      </c>
      <c r="B32" s="6"/>
      <c r="C32" s="6"/>
      <c r="D32" s="6"/>
      <c r="E32" s="64">
        <f>SUM(E28:E30)</f>
        <v>-1309</v>
      </c>
      <c r="F32" s="65">
        <f>SUM(F28:F30)</f>
        <v>5767</v>
      </c>
      <c r="G32" s="64">
        <f>SUM(G28:G30)</f>
        <v>-1309</v>
      </c>
      <c r="H32" s="65">
        <f>SUM(H28:H30)</f>
        <v>5767</v>
      </c>
      <c r="I32" s="21"/>
    </row>
    <row r="33" spans="1:9" ht="15" thickTop="1">
      <c r="A33" s="7"/>
      <c r="B33" s="7"/>
      <c r="C33" s="7"/>
      <c r="D33" s="7"/>
      <c r="E33" s="47"/>
      <c r="F33" s="48"/>
      <c r="G33" s="47"/>
      <c r="H33" s="48"/>
      <c r="I33" s="17"/>
    </row>
    <row r="34" spans="1:9" ht="15">
      <c r="A34" s="6" t="s">
        <v>58</v>
      </c>
      <c r="B34" s="7"/>
      <c r="C34" s="7"/>
      <c r="D34" s="7"/>
      <c r="E34" s="47"/>
      <c r="F34" s="48"/>
      <c r="G34" s="47"/>
      <c r="H34" s="48"/>
      <c r="I34" s="17"/>
    </row>
    <row r="35" spans="1:9" ht="14.25">
      <c r="A35" s="7" t="s">
        <v>48</v>
      </c>
      <c r="B35" s="7"/>
      <c r="C35" s="7"/>
      <c r="D35" s="30"/>
      <c r="E35" s="66">
        <f>SUM(E32/99269*100)</f>
        <v>-1.3186392529389839</v>
      </c>
      <c r="F35" s="67">
        <f>SUM(F32/98932*100)</f>
        <v>5.829256458981927</v>
      </c>
      <c r="G35" s="66">
        <f>SUM(G32/99269*100)</f>
        <v>-1.3186392529389839</v>
      </c>
      <c r="H35" s="67">
        <f>SUM(H32/98932*100)</f>
        <v>5.829256458981927</v>
      </c>
      <c r="I35" s="21"/>
    </row>
    <row r="36" spans="1:9" ht="14.25">
      <c r="A36" s="7" t="s">
        <v>49</v>
      </c>
      <c r="B36" s="7"/>
      <c r="C36" s="7"/>
      <c r="D36" s="7"/>
      <c r="E36" s="68" t="s">
        <v>50</v>
      </c>
      <c r="F36" s="69" t="s">
        <v>50</v>
      </c>
      <c r="G36" s="68" t="s">
        <v>50</v>
      </c>
      <c r="H36" s="69" t="s">
        <v>50</v>
      </c>
      <c r="I36" s="21"/>
    </row>
    <row r="37" spans="1:9" ht="14.25">
      <c r="A37" s="7"/>
      <c r="B37" s="7"/>
      <c r="C37" s="7"/>
      <c r="D37" s="7"/>
      <c r="E37" s="59"/>
      <c r="F37" s="55"/>
      <c r="G37" s="59"/>
      <c r="H37" s="55"/>
      <c r="I37" s="17"/>
    </row>
    <row r="38" spans="1:9" ht="14.25">
      <c r="A38" s="7"/>
      <c r="B38" s="7"/>
      <c r="C38" s="7"/>
      <c r="D38" s="7"/>
      <c r="E38" s="26"/>
      <c r="F38" s="26"/>
      <c r="G38" s="26"/>
      <c r="H38" s="26"/>
      <c r="I38" s="3"/>
    </row>
    <row r="39" spans="1:9" ht="14.25">
      <c r="A39" s="7"/>
      <c r="B39" s="7"/>
      <c r="C39" s="7"/>
      <c r="D39" s="7"/>
      <c r="E39" s="26"/>
      <c r="F39" s="26"/>
      <c r="G39" s="26"/>
      <c r="H39" s="26"/>
      <c r="I39" s="3"/>
    </row>
    <row r="40" spans="1:9" ht="14.25">
      <c r="A40" s="7"/>
      <c r="B40" s="7"/>
      <c r="C40" s="7"/>
      <c r="D40" s="7"/>
      <c r="E40" s="26"/>
      <c r="F40" s="26"/>
      <c r="G40" s="26"/>
      <c r="H40" s="26"/>
      <c r="I40" s="3"/>
    </row>
    <row r="41" spans="1:9" ht="14.25">
      <c r="A41" s="7"/>
      <c r="B41" s="7"/>
      <c r="C41" s="7"/>
      <c r="D41" s="7"/>
      <c r="E41" s="7"/>
      <c r="F41" s="7"/>
      <c r="G41" s="7"/>
      <c r="H41" s="7"/>
      <c r="I41" s="3"/>
    </row>
    <row r="42" spans="1:8" ht="15" customHeight="1">
      <c r="A42" s="89" t="s">
        <v>82</v>
      </c>
      <c r="B42" s="89"/>
      <c r="C42" s="89"/>
      <c r="D42" s="89"/>
      <c r="E42" s="89"/>
      <c r="F42" s="89"/>
      <c r="G42" s="89"/>
      <c r="H42" s="89"/>
    </row>
    <row r="43" spans="1:8" ht="15" customHeight="1">
      <c r="A43" s="89"/>
      <c r="B43" s="89"/>
      <c r="C43" s="89"/>
      <c r="D43" s="89"/>
      <c r="E43" s="89"/>
      <c r="F43" s="89"/>
      <c r="G43" s="89"/>
      <c r="H43" s="89"/>
    </row>
    <row r="44" spans="1:8" ht="14.25">
      <c r="A44" s="7"/>
      <c r="B44" s="7"/>
      <c r="C44" s="7"/>
      <c r="D44" s="7"/>
      <c r="E44" s="7"/>
      <c r="F44" s="7"/>
      <c r="G44" s="7"/>
      <c r="H44" s="7"/>
    </row>
    <row r="45" spans="1:8" ht="14.25">
      <c r="A45" s="33"/>
      <c r="B45" s="33"/>
      <c r="C45" s="33"/>
      <c r="D45" s="33"/>
      <c r="E45" s="33"/>
      <c r="F45" s="33"/>
      <c r="G45" s="33"/>
      <c r="H45" s="33"/>
    </row>
    <row r="46" spans="1:8" ht="14.25">
      <c r="A46" s="33"/>
      <c r="B46" s="33"/>
      <c r="C46" s="33"/>
      <c r="D46" s="33"/>
      <c r="E46" s="33"/>
      <c r="F46" s="33"/>
      <c r="G46" s="33"/>
      <c r="H46" s="33"/>
    </row>
    <row r="47" spans="1:8" ht="14.25">
      <c r="A47" s="33"/>
      <c r="B47" s="33"/>
      <c r="C47" s="33"/>
      <c r="D47" s="33"/>
      <c r="E47" s="33"/>
      <c r="F47" s="33"/>
      <c r="G47" s="33"/>
      <c r="H47" s="33"/>
    </row>
    <row r="48" spans="1:8" ht="14.25">
      <c r="A48" s="33"/>
      <c r="B48" s="33"/>
      <c r="C48" s="33"/>
      <c r="D48" s="33"/>
      <c r="E48" s="33"/>
      <c r="F48" s="33"/>
      <c r="G48" s="33"/>
      <c r="H48" s="33"/>
    </row>
    <row r="49" spans="1:8" ht="14.25">
      <c r="A49" s="33"/>
      <c r="B49" s="33"/>
      <c r="C49" s="33"/>
      <c r="D49" s="33"/>
      <c r="E49" s="33"/>
      <c r="F49" s="33"/>
      <c r="G49" s="33"/>
      <c r="H49" s="33"/>
    </row>
    <row r="50" spans="1:8" ht="14.25">
      <c r="A50" s="33"/>
      <c r="B50" s="33"/>
      <c r="C50" s="33"/>
      <c r="D50" s="33"/>
      <c r="E50" s="33"/>
      <c r="F50" s="33"/>
      <c r="G50" s="33"/>
      <c r="H50" s="33"/>
    </row>
    <row r="51" spans="1:8" ht="14.25">
      <c r="A51" s="33"/>
      <c r="B51" s="33"/>
      <c r="C51" s="33"/>
      <c r="D51" s="33"/>
      <c r="E51" s="33"/>
      <c r="F51" s="33"/>
      <c r="G51" s="33"/>
      <c r="H51" s="33"/>
    </row>
    <row r="52" spans="1:8" ht="14.25">
      <c r="A52" s="33"/>
      <c r="B52" s="33"/>
      <c r="C52" s="33"/>
      <c r="D52" s="33"/>
      <c r="E52" s="33"/>
      <c r="F52" s="33"/>
      <c r="G52" s="33"/>
      <c r="H52" s="33"/>
    </row>
    <row r="55" ht="12.75">
      <c r="A55" s="1" t="s">
        <v>51</v>
      </c>
    </row>
    <row r="56" ht="12.75">
      <c r="A56" s="1" t="s">
        <v>24</v>
      </c>
    </row>
  </sheetData>
  <mergeCells count="3">
    <mergeCell ref="E6:F6"/>
    <mergeCell ref="G6:H6"/>
    <mergeCell ref="A42:H43"/>
  </mergeCells>
  <printOptions horizontalCentered="1"/>
  <pageMargins left="0.75" right="0.5" top="0.75" bottom="0.5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9">
      <selection activeCell="A37" sqref="A37:I38"/>
    </sheetView>
  </sheetViews>
  <sheetFormatPr defaultColWidth="9.140625" defaultRowHeight="12.75"/>
  <cols>
    <col min="4" max="5" width="8.7109375" style="0" customWidth="1"/>
    <col min="6" max="6" width="9.7109375" style="0" customWidth="1"/>
    <col min="7" max="7" width="10.7109375" style="0" customWidth="1"/>
    <col min="8" max="8" width="11.7109375" style="0" customWidth="1"/>
    <col min="9" max="9" width="9.7109375" style="0" customWidth="1"/>
    <col min="10" max="10" width="10.140625" style="0" customWidth="1"/>
  </cols>
  <sheetData>
    <row r="1" ht="15.75">
      <c r="I1" s="13"/>
    </row>
    <row r="2" spans="1:9" s="12" customFormat="1" ht="15">
      <c r="A2" s="6" t="s">
        <v>0</v>
      </c>
      <c r="I2" s="2"/>
    </row>
    <row r="3" s="12" customFormat="1" ht="14.25">
      <c r="A3" s="7"/>
    </row>
    <row r="4" s="12" customFormat="1" ht="15">
      <c r="A4" s="6" t="s">
        <v>62</v>
      </c>
    </row>
    <row r="5" s="12" customFormat="1" ht="15">
      <c r="A5" s="6" t="s">
        <v>60</v>
      </c>
    </row>
    <row r="6" s="12" customFormat="1" ht="15">
      <c r="A6" s="6"/>
    </row>
    <row r="7" s="12" customFormat="1" ht="15">
      <c r="A7" s="6"/>
    </row>
    <row r="8" spans="4:9" ht="12.75">
      <c r="D8" s="2"/>
      <c r="E8" s="2"/>
      <c r="F8" s="92" t="s">
        <v>124</v>
      </c>
      <c r="G8" s="92"/>
      <c r="H8" s="70" t="s">
        <v>63</v>
      </c>
      <c r="I8" s="2"/>
    </row>
    <row r="9" spans="4:10" ht="12.75">
      <c r="D9" s="2"/>
      <c r="E9" s="2"/>
      <c r="F9" s="2"/>
      <c r="G9" s="71" t="s">
        <v>64</v>
      </c>
      <c r="H9" s="71"/>
      <c r="I9" s="71"/>
      <c r="J9" s="11"/>
    </row>
    <row r="10" spans="4:10" ht="12.75">
      <c r="D10" s="71" t="s">
        <v>65</v>
      </c>
      <c r="E10" s="71" t="s">
        <v>66</v>
      </c>
      <c r="F10" s="71" t="s">
        <v>67</v>
      </c>
      <c r="G10" s="71" t="s">
        <v>68</v>
      </c>
      <c r="H10" s="71" t="s">
        <v>69</v>
      </c>
      <c r="I10" s="71"/>
      <c r="J10" s="11"/>
    </row>
    <row r="11" spans="4:10" ht="12.75">
      <c r="D11" s="9" t="s">
        <v>70</v>
      </c>
      <c r="E11" s="9" t="s">
        <v>83</v>
      </c>
      <c r="F11" s="9" t="s">
        <v>71</v>
      </c>
      <c r="G11" s="9" t="s">
        <v>72</v>
      </c>
      <c r="H11" s="9" t="s">
        <v>84</v>
      </c>
      <c r="I11" s="9" t="s">
        <v>73</v>
      </c>
      <c r="J11" s="11"/>
    </row>
    <row r="12" spans="4:10" ht="12.75">
      <c r="D12" s="72" t="s">
        <v>16</v>
      </c>
      <c r="E12" s="72" t="s">
        <v>16</v>
      </c>
      <c r="F12" s="72" t="s">
        <v>16</v>
      </c>
      <c r="G12" s="72" t="s">
        <v>16</v>
      </c>
      <c r="H12" s="72" t="s">
        <v>16</v>
      </c>
      <c r="I12" s="72" t="s">
        <v>16</v>
      </c>
      <c r="J12" s="11"/>
    </row>
    <row r="14" spans="1:9" ht="12.75">
      <c r="A14" t="s">
        <v>85</v>
      </c>
      <c r="D14" s="39">
        <v>99000</v>
      </c>
      <c r="E14" s="39">
        <v>-106</v>
      </c>
      <c r="F14" s="39">
        <v>17356</v>
      </c>
      <c r="G14" s="39">
        <v>1746</v>
      </c>
      <c r="H14" s="39">
        <v>41476</v>
      </c>
      <c r="I14" s="39">
        <f>SUM(D14:H14)</f>
        <v>159472</v>
      </c>
    </row>
    <row r="15" spans="4:9" ht="12.75">
      <c r="D15" s="39"/>
      <c r="E15" s="39"/>
      <c r="F15" s="39"/>
      <c r="G15" s="39"/>
      <c r="H15" s="39"/>
      <c r="I15" s="39"/>
    </row>
    <row r="16" spans="1:9" ht="12.75">
      <c r="A16" t="s">
        <v>74</v>
      </c>
      <c r="D16" s="42">
        <v>269</v>
      </c>
      <c r="E16" s="42">
        <v>0</v>
      </c>
      <c r="F16" s="42">
        <v>89</v>
      </c>
      <c r="G16" s="42">
        <v>0</v>
      </c>
      <c r="H16" s="42">
        <v>0</v>
      </c>
      <c r="I16" s="39">
        <f>SUM(D16:H16)</f>
        <v>358</v>
      </c>
    </row>
    <row r="17" spans="4:9" ht="12.75">
      <c r="D17" s="39"/>
      <c r="E17" s="39"/>
      <c r="F17" s="39"/>
      <c r="G17" s="39"/>
      <c r="H17" s="39"/>
      <c r="I17" s="39"/>
    </row>
    <row r="18" spans="1:9" ht="18" customHeight="1">
      <c r="A18" t="s">
        <v>75</v>
      </c>
      <c r="D18" s="74">
        <v>0</v>
      </c>
      <c r="E18" s="75">
        <v>0</v>
      </c>
      <c r="F18" s="75">
        <v>0</v>
      </c>
      <c r="G18" s="75">
        <v>3443</v>
      </c>
      <c r="H18" s="75">
        <v>0</v>
      </c>
      <c r="I18" s="76">
        <f>SUM(D18:H18)</f>
        <v>3443</v>
      </c>
    </row>
    <row r="19" spans="1:9" ht="19.5" customHeight="1">
      <c r="A19" s="78" t="s">
        <v>76</v>
      </c>
      <c r="B19" s="78"/>
      <c r="C19" s="78"/>
      <c r="D19" s="79">
        <v>0</v>
      </c>
      <c r="E19" s="80">
        <v>0</v>
      </c>
      <c r="F19" s="80">
        <v>0</v>
      </c>
      <c r="G19" s="80">
        <v>-964</v>
      </c>
      <c r="H19" s="80">
        <v>0</v>
      </c>
      <c r="I19" s="81">
        <f>SUM(D19:H19)</f>
        <v>-964</v>
      </c>
    </row>
    <row r="20" spans="1:6" ht="12.75">
      <c r="A20" t="s">
        <v>77</v>
      </c>
      <c r="D20" s="39"/>
      <c r="E20" s="39"/>
      <c r="F20" s="39"/>
    </row>
    <row r="21" spans="1:9" ht="12.75">
      <c r="A21" t="s">
        <v>78</v>
      </c>
      <c r="D21" s="39">
        <v>0</v>
      </c>
      <c r="E21" s="39">
        <v>0</v>
      </c>
      <c r="F21" s="39">
        <v>0</v>
      </c>
      <c r="G21" s="39">
        <f>SUM(G18:G19)</f>
        <v>2479</v>
      </c>
      <c r="H21" s="39">
        <v>0</v>
      </c>
      <c r="I21" s="39">
        <f>SUM(D21:H21)</f>
        <v>2479</v>
      </c>
    </row>
    <row r="22" spans="4:9" ht="12.75">
      <c r="D22" s="39"/>
      <c r="E22" s="39"/>
      <c r="F22" s="39"/>
      <c r="G22" s="39"/>
      <c r="H22" s="39"/>
      <c r="I22" s="39"/>
    </row>
    <row r="23" spans="1:9" ht="12.75">
      <c r="A23" t="s">
        <v>79</v>
      </c>
      <c r="D23" s="42">
        <v>0</v>
      </c>
      <c r="E23" s="42">
        <v>0</v>
      </c>
      <c r="F23" s="42">
        <v>0</v>
      </c>
      <c r="G23" s="42">
        <v>0</v>
      </c>
      <c r="H23" s="42">
        <v>3379</v>
      </c>
      <c r="I23" s="42">
        <f>SUM(D23:H23)</f>
        <v>3379</v>
      </c>
    </row>
    <row r="24" spans="4:9" ht="12.75">
      <c r="D24" s="42"/>
      <c r="E24" s="42"/>
      <c r="F24" s="42"/>
      <c r="G24" s="42"/>
      <c r="H24" s="42"/>
      <c r="I24" s="42"/>
    </row>
    <row r="25" spans="1:9" ht="12.75">
      <c r="A25" t="s">
        <v>86</v>
      </c>
      <c r="D25" s="42"/>
      <c r="E25" s="42"/>
      <c r="F25" s="42"/>
      <c r="G25" s="42"/>
      <c r="H25" s="42"/>
      <c r="I25" s="42"/>
    </row>
    <row r="26" spans="1:9" ht="12.75">
      <c r="A26" t="s">
        <v>110</v>
      </c>
      <c r="D26" s="42">
        <v>0</v>
      </c>
      <c r="E26" s="42">
        <v>0</v>
      </c>
      <c r="F26" s="42">
        <v>0</v>
      </c>
      <c r="G26" s="42">
        <v>0</v>
      </c>
      <c r="H26" s="42">
        <v>-7420</v>
      </c>
      <c r="I26" s="42">
        <f>SUM(D26:H26)</f>
        <v>-7420</v>
      </c>
    </row>
    <row r="27" spans="4:9" ht="12.75">
      <c r="D27" s="73"/>
      <c r="E27" s="73"/>
      <c r="F27" s="73"/>
      <c r="G27" s="73"/>
      <c r="H27" s="73"/>
      <c r="I27" s="73"/>
    </row>
    <row r="28" spans="1:9" ht="19.5" customHeight="1">
      <c r="A28" t="s">
        <v>87</v>
      </c>
      <c r="D28" s="39">
        <f>SUM(D14:D26)</f>
        <v>99269</v>
      </c>
      <c r="E28" s="39">
        <f>SUM(E14:E26)</f>
        <v>-106</v>
      </c>
      <c r="F28" s="39">
        <f>SUM(F14:F26)</f>
        <v>17445</v>
      </c>
      <c r="G28" s="39">
        <f>SUM(G14+G21)</f>
        <v>4225</v>
      </c>
      <c r="H28" s="39">
        <f>SUM(H14:H26)</f>
        <v>37435</v>
      </c>
      <c r="I28" s="39">
        <f>SUM(I14+I16+I21+I23+I26)</f>
        <v>158268</v>
      </c>
    </row>
    <row r="29" spans="4:9" ht="12.75">
      <c r="D29" s="39"/>
      <c r="E29" s="39"/>
      <c r="F29" s="39"/>
      <c r="G29" s="39"/>
      <c r="H29" s="39"/>
      <c r="I29" s="39"/>
    </row>
    <row r="30" spans="1:9" ht="12.75">
      <c r="A30" t="s">
        <v>80</v>
      </c>
      <c r="D30" s="39">
        <v>0</v>
      </c>
      <c r="E30" s="39">
        <v>0</v>
      </c>
      <c r="F30" s="39">
        <v>0</v>
      </c>
      <c r="G30" s="39">
        <v>0</v>
      </c>
      <c r="H30" s="39">
        <v>-1309</v>
      </c>
      <c r="I30" s="42">
        <f>SUM(D30:H30)</f>
        <v>-1309</v>
      </c>
    </row>
    <row r="31" spans="4:9" ht="12.75">
      <c r="D31" s="39"/>
      <c r="E31" s="39"/>
      <c r="F31" s="39"/>
      <c r="G31" s="39"/>
      <c r="H31" s="39"/>
      <c r="I31" s="39"/>
    </row>
    <row r="32" spans="1:9" ht="19.5" customHeight="1" thickBot="1">
      <c r="A32" t="s">
        <v>88</v>
      </c>
      <c r="D32" s="77">
        <f aca="true" t="shared" si="0" ref="D32:I32">SUM(D28:D30)</f>
        <v>99269</v>
      </c>
      <c r="E32" s="77">
        <f t="shared" si="0"/>
        <v>-106</v>
      </c>
      <c r="F32" s="77">
        <f t="shared" si="0"/>
        <v>17445</v>
      </c>
      <c r="G32" s="77">
        <f t="shared" si="0"/>
        <v>4225</v>
      </c>
      <c r="H32" s="77">
        <f t="shared" si="0"/>
        <v>36126</v>
      </c>
      <c r="I32" s="77">
        <f t="shared" si="0"/>
        <v>156959</v>
      </c>
    </row>
    <row r="33" spans="4:9" ht="13.5" thickTop="1">
      <c r="D33" s="39"/>
      <c r="E33" s="39"/>
      <c r="F33" s="39"/>
      <c r="G33" s="39"/>
      <c r="H33" s="39"/>
      <c r="I33" s="39"/>
    </row>
    <row r="34" spans="4:9" ht="12.75">
      <c r="D34" s="38"/>
      <c r="E34" s="39"/>
      <c r="F34" s="38"/>
      <c r="G34" s="38"/>
      <c r="H34" s="38"/>
      <c r="I34" s="38"/>
    </row>
    <row r="35" ht="12.75">
      <c r="I35" s="40"/>
    </row>
    <row r="37" spans="1:9" ht="12.75">
      <c r="A37" s="93" t="s">
        <v>109</v>
      </c>
      <c r="B37" s="93"/>
      <c r="C37" s="93"/>
      <c r="D37" s="93"/>
      <c r="E37" s="93"/>
      <c r="F37" s="93"/>
      <c r="G37" s="93"/>
      <c r="H37" s="93"/>
      <c r="I37" s="93"/>
    </row>
    <row r="38" spans="1:9" ht="12.75">
      <c r="A38" s="93"/>
      <c r="B38" s="93"/>
      <c r="C38" s="93"/>
      <c r="D38" s="93"/>
      <c r="E38" s="93"/>
      <c r="F38" s="93"/>
      <c r="G38" s="93"/>
      <c r="H38" s="93"/>
      <c r="I38" s="93"/>
    </row>
    <row r="56" ht="12.75">
      <c r="A56" s="1" t="s">
        <v>81</v>
      </c>
    </row>
    <row r="57" ht="12.75">
      <c r="A57" s="4" t="s">
        <v>24</v>
      </c>
    </row>
  </sheetData>
  <mergeCells count="2">
    <mergeCell ref="F8:G8"/>
    <mergeCell ref="A37:I38"/>
  </mergeCells>
  <printOptions horizontalCentered="1"/>
  <pageMargins left="1" right="0.5" top="0.75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34">
      <selection activeCell="D11" sqref="D11"/>
    </sheetView>
  </sheetViews>
  <sheetFormatPr defaultColWidth="9.140625" defaultRowHeight="12.75"/>
  <cols>
    <col min="4" max="7" width="5.7109375" style="0" customWidth="1"/>
    <col min="8" max="9" width="11.7109375" style="0" customWidth="1"/>
  </cols>
  <sheetData>
    <row r="1" spans="1:10" ht="15.75">
      <c r="A1" s="6" t="s">
        <v>0</v>
      </c>
      <c r="B1" s="7"/>
      <c r="C1" s="7"/>
      <c r="D1" s="7"/>
      <c r="E1" s="7"/>
      <c r="J1" s="13"/>
    </row>
    <row r="2" spans="1:5" ht="15">
      <c r="A2" s="6" t="s">
        <v>123</v>
      </c>
      <c r="B2" s="7"/>
      <c r="C2" s="7"/>
      <c r="D2" s="7"/>
      <c r="E2" s="7"/>
    </row>
    <row r="3" spans="1:5" ht="15">
      <c r="A3" s="6" t="s">
        <v>60</v>
      </c>
      <c r="B3" s="7"/>
      <c r="C3" s="7"/>
      <c r="D3" s="7"/>
      <c r="E3" s="7"/>
    </row>
    <row r="4" spans="1:5" ht="15">
      <c r="A4" s="6"/>
      <c r="B4" s="7"/>
      <c r="C4" s="7"/>
      <c r="D4" s="7"/>
      <c r="E4" s="7"/>
    </row>
    <row r="5" spans="8:9" ht="12.75">
      <c r="H5" s="71" t="s">
        <v>90</v>
      </c>
      <c r="I5" s="71" t="s">
        <v>90</v>
      </c>
    </row>
    <row r="6" spans="8:9" ht="12.75">
      <c r="H6" s="71" t="s">
        <v>91</v>
      </c>
      <c r="I6" s="71" t="s">
        <v>91</v>
      </c>
    </row>
    <row r="7" spans="8:9" ht="12.75">
      <c r="H7" s="9" t="s">
        <v>38</v>
      </c>
      <c r="I7" s="9" t="s">
        <v>39</v>
      </c>
    </row>
    <row r="8" spans="8:9" ht="12.75">
      <c r="H8" s="85" t="s">
        <v>16</v>
      </c>
      <c r="I8" s="85" t="s">
        <v>16</v>
      </c>
    </row>
    <row r="9" spans="1:9" ht="12.75">
      <c r="A9" s="2" t="s">
        <v>111</v>
      </c>
      <c r="H9" s="85"/>
      <c r="I9" s="85"/>
    </row>
    <row r="10" spans="1:9" ht="12.75">
      <c r="A10" t="s">
        <v>115</v>
      </c>
      <c r="H10" s="42">
        <v>-1309</v>
      </c>
      <c r="I10" s="42">
        <v>5767</v>
      </c>
    </row>
    <row r="11" spans="1:9" ht="12.75">
      <c r="A11" t="s">
        <v>116</v>
      </c>
      <c r="H11" s="42"/>
      <c r="I11" s="42"/>
    </row>
    <row r="12" spans="1:9" ht="12.75">
      <c r="A12" t="s">
        <v>122</v>
      </c>
      <c r="H12" s="42">
        <v>2364</v>
      </c>
      <c r="I12" s="42">
        <v>3294</v>
      </c>
    </row>
    <row r="13" spans="1:9" ht="12.75">
      <c r="A13" t="s">
        <v>117</v>
      </c>
      <c r="H13" s="42">
        <v>4</v>
      </c>
      <c r="I13" s="42">
        <v>63</v>
      </c>
    </row>
    <row r="14" spans="1:9" ht="12.75">
      <c r="A14" t="s">
        <v>92</v>
      </c>
      <c r="H14" s="42">
        <v>0</v>
      </c>
      <c r="I14" s="42">
        <v>593</v>
      </c>
    </row>
    <row r="15" spans="1:9" ht="12.75">
      <c r="A15" t="s">
        <v>93</v>
      </c>
      <c r="H15" s="82">
        <v>-122</v>
      </c>
      <c r="I15" s="82">
        <v>-42</v>
      </c>
    </row>
    <row r="16" spans="1:9" ht="12.75">
      <c r="A16" t="s">
        <v>118</v>
      </c>
      <c r="H16" s="42">
        <v>-8</v>
      </c>
      <c r="I16" s="42">
        <v>-84</v>
      </c>
    </row>
    <row r="17" spans="8:9" ht="12.75">
      <c r="H17" s="41">
        <f>SUM(H10:H16)</f>
        <v>929</v>
      </c>
      <c r="I17" s="41">
        <f>SUM(I10:I16)</f>
        <v>9591</v>
      </c>
    </row>
    <row r="18" spans="1:9" ht="12.75">
      <c r="A18" t="s">
        <v>120</v>
      </c>
      <c r="H18" s="42" t="s">
        <v>94</v>
      </c>
      <c r="I18" s="42" t="s">
        <v>94</v>
      </c>
    </row>
    <row r="19" spans="1:9" ht="12.75">
      <c r="A19" t="s">
        <v>3</v>
      </c>
      <c r="H19" s="39">
        <v>-23098</v>
      </c>
      <c r="I19" s="39">
        <v>-34269</v>
      </c>
    </row>
    <row r="20" spans="1:9" ht="12.75">
      <c r="A20" t="s">
        <v>95</v>
      </c>
      <c r="H20" s="39">
        <v>-6349</v>
      </c>
      <c r="I20" s="39">
        <v>-17466</v>
      </c>
    </row>
    <row r="21" spans="1:9" ht="12.75">
      <c r="A21" t="s">
        <v>96</v>
      </c>
      <c r="H21" s="73">
        <v>18723</v>
      </c>
      <c r="I21" s="73">
        <v>22436</v>
      </c>
    </row>
    <row r="22" spans="8:9" ht="12.75">
      <c r="H22" s="73">
        <f>SUM(H19+H20+H21)</f>
        <v>-10724</v>
      </c>
      <c r="I22" s="73">
        <f>SUM(I19+I20+I21)</f>
        <v>-29299</v>
      </c>
    </row>
    <row r="23" spans="8:9" ht="12.75">
      <c r="H23" s="39"/>
      <c r="I23" s="39"/>
    </row>
    <row r="24" spans="1:9" ht="12.75">
      <c r="A24" t="s">
        <v>97</v>
      </c>
      <c r="H24" s="39">
        <v>-4</v>
      </c>
      <c r="I24" s="39">
        <v>-63</v>
      </c>
    </row>
    <row r="25" spans="8:9" ht="12.75">
      <c r="H25" s="73"/>
      <c r="I25" s="73"/>
    </row>
    <row r="26" spans="1:9" ht="12.75">
      <c r="A26" t="s">
        <v>98</v>
      </c>
      <c r="H26" s="39">
        <f>SUM(H17+H22+H24)</f>
        <v>-9799</v>
      </c>
      <c r="I26" s="39">
        <f>SUM(I17+I22+I24)</f>
        <v>-19771</v>
      </c>
    </row>
    <row r="27" spans="8:9" ht="12.75">
      <c r="H27" s="42"/>
      <c r="I27" s="42"/>
    </row>
    <row r="28" spans="1:9" ht="12.75">
      <c r="A28" s="2" t="s">
        <v>112</v>
      </c>
      <c r="H28" s="42"/>
      <c r="I28" s="42"/>
    </row>
    <row r="29" spans="1:9" ht="12.75">
      <c r="A29" t="s">
        <v>99</v>
      </c>
      <c r="H29" s="42">
        <v>122</v>
      </c>
      <c r="I29" s="42">
        <v>42</v>
      </c>
    </row>
    <row r="30" spans="1:9" ht="12.75">
      <c r="A30" t="s">
        <v>121</v>
      </c>
      <c r="H30" s="86">
        <v>-4986</v>
      </c>
      <c r="I30" s="86">
        <v>-3027</v>
      </c>
    </row>
    <row r="31" spans="1:9" ht="12.75">
      <c r="A31" t="s">
        <v>119</v>
      </c>
      <c r="H31" s="86">
        <v>8</v>
      </c>
      <c r="I31" s="86">
        <v>97</v>
      </c>
    </row>
    <row r="32" spans="8:9" ht="12.75">
      <c r="H32" s="41">
        <f>SUM(H29:H31)</f>
        <v>-4856</v>
      </c>
      <c r="I32" s="41">
        <f>SUM(I29:I31)</f>
        <v>-2888</v>
      </c>
    </row>
    <row r="33" spans="1:9" ht="12.75">
      <c r="A33" s="2" t="s">
        <v>113</v>
      </c>
      <c r="H33" s="42"/>
      <c r="I33" s="42"/>
    </row>
    <row r="34" spans="1:9" ht="12.75">
      <c r="A34" t="s">
        <v>100</v>
      </c>
      <c r="H34" s="42">
        <v>0</v>
      </c>
      <c r="I34" s="42">
        <v>10707</v>
      </c>
    </row>
    <row r="35" spans="1:9" ht="12.75">
      <c r="A35" t="s">
        <v>101</v>
      </c>
      <c r="H35" s="42">
        <v>-2</v>
      </c>
      <c r="I35" s="42">
        <v>-1</v>
      </c>
    </row>
    <row r="36" spans="8:9" ht="12.75">
      <c r="H36" s="41">
        <f>SUM(H34:H35)</f>
        <v>-2</v>
      </c>
      <c r="I36" s="41">
        <f>SUM(I34:I35)</f>
        <v>10706</v>
      </c>
    </row>
    <row r="37" spans="8:9" ht="12.75">
      <c r="H37" s="42"/>
      <c r="I37" s="42"/>
    </row>
    <row r="38" spans="1:9" ht="12.75">
      <c r="A38" t="s">
        <v>102</v>
      </c>
      <c r="H38" s="42">
        <f>SUM(H26+H32+H35)</f>
        <v>-14657</v>
      </c>
      <c r="I38" s="42">
        <f>SUM(I26+I32+I36)</f>
        <v>-11953</v>
      </c>
    </row>
    <row r="39" spans="8:9" ht="12.75">
      <c r="H39" s="42"/>
      <c r="I39" s="42"/>
    </row>
    <row r="40" spans="1:9" ht="12.75">
      <c r="A40" t="s">
        <v>103</v>
      </c>
      <c r="H40" s="42">
        <v>31458</v>
      </c>
      <c r="I40" s="42">
        <v>42811</v>
      </c>
    </row>
    <row r="41" spans="8:9" ht="12.75">
      <c r="H41" s="42"/>
      <c r="I41" s="42"/>
    </row>
    <row r="42" spans="1:9" ht="13.5" thickBot="1">
      <c r="A42" t="s">
        <v>104</v>
      </c>
      <c r="H42" s="77">
        <f>SUM(H38:H40)</f>
        <v>16801</v>
      </c>
      <c r="I42" s="77">
        <f>SUM(I38:I40)</f>
        <v>30858</v>
      </c>
    </row>
    <row r="43" spans="1:9" ht="13.5" thickTop="1">
      <c r="A43" t="s">
        <v>105</v>
      </c>
      <c r="H43" s="42"/>
      <c r="I43" s="42"/>
    </row>
    <row r="44" spans="1:9" ht="12.75">
      <c r="A44" t="s">
        <v>106</v>
      </c>
      <c r="H44" s="42">
        <v>17301</v>
      </c>
      <c r="I44" s="42">
        <v>31046</v>
      </c>
    </row>
    <row r="45" spans="1:9" ht="12.75">
      <c r="A45" t="s">
        <v>107</v>
      </c>
      <c r="H45" s="42">
        <v>-500</v>
      </c>
      <c r="I45" s="42">
        <v>-188</v>
      </c>
    </row>
    <row r="46" spans="8:9" ht="13.5" thickBot="1">
      <c r="H46" s="77">
        <f>SUM(H44:H45)</f>
        <v>16801</v>
      </c>
      <c r="I46" s="77">
        <f>SUM(I44:I45)</f>
        <v>30858</v>
      </c>
    </row>
    <row r="47" spans="8:9" ht="13.5" thickTop="1">
      <c r="H47" s="83"/>
      <c r="I47" s="83"/>
    </row>
    <row r="49" spans="1:9" ht="12.75" customHeight="1">
      <c r="A49" s="93" t="s">
        <v>114</v>
      </c>
      <c r="B49" s="93"/>
      <c r="C49" s="93"/>
      <c r="D49" s="93"/>
      <c r="E49" s="93"/>
      <c r="F49" s="93"/>
      <c r="G49" s="93"/>
      <c r="H49" s="93"/>
      <c r="I49" s="93"/>
    </row>
    <row r="50" spans="1:9" ht="12.75">
      <c r="A50" s="93"/>
      <c r="B50" s="93"/>
      <c r="C50" s="93"/>
      <c r="D50" s="93"/>
      <c r="E50" s="93"/>
      <c r="F50" s="93"/>
      <c r="G50" s="93"/>
      <c r="H50" s="93"/>
      <c r="I50" s="93"/>
    </row>
    <row r="56" ht="12.75">
      <c r="A56" s="84"/>
    </row>
    <row r="57" ht="12.75">
      <c r="A57" s="4" t="s">
        <v>108</v>
      </c>
    </row>
    <row r="58" ht="12.75">
      <c r="A58" s="1" t="s">
        <v>24</v>
      </c>
    </row>
  </sheetData>
  <mergeCells count="1">
    <mergeCell ref="A49:I50"/>
  </mergeCells>
  <printOptions horizontalCentered="1"/>
  <pageMargins left="1" right="0.5" top="0.7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Nikko Electronics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PC118ACC-0307</dc:creator>
  <cp:keywords/>
  <dc:description/>
  <cp:lastModifiedBy>NEC Computers International</cp:lastModifiedBy>
  <cp:lastPrinted>2005-08-29T07:37:28Z</cp:lastPrinted>
  <dcterms:created xsi:type="dcterms:W3CDTF">2003-08-06T07:31:22Z</dcterms:created>
  <dcterms:modified xsi:type="dcterms:W3CDTF">2005-08-29T07:39:33Z</dcterms:modified>
  <cp:category/>
  <cp:version/>
  <cp:contentType/>
  <cp:contentStatus/>
</cp:coreProperties>
</file>